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6" yWindow="32767" windowWidth="13908" windowHeight="15480" tabRatio="5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<sst xmlns="http://schemas.openxmlformats.org/spreadsheetml/2006/main" count="86" uniqueCount="86">
  <si>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PRZYCHODY</t>
  </si>
  <si>
    <t>1. Przychody z działalności statutowej</t>
  </si>
  <si>
    <t>1.1. Składki członkowskie</t>
  </si>
  <si>
    <t>1.2.Opłaty z tytułu rejestru praktyk lekarskich</t>
  </si>
  <si>
    <t>1.3. Wpływy z tytułu opłat za wydane zaświadczenia plus duplikat</t>
  </si>
  <si>
    <t>1.4. Szkolenia</t>
  </si>
  <si>
    <t>1.5. Wpływy z tytułu opłat za wydane opinie przez Komisję Bioetyczną</t>
  </si>
  <si>
    <t>1.6. Pozostałe przychody działalności statutowej( akred.szkol, koszty OSL,ORZOZ)</t>
  </si>
  <si>
    <t>2. Refundcje i dofinansowania</t>
  </si>
  <si>
    <t>2.1. Refundacja z Ministerstwa Zdrowia</t>
  </si>
  <si>
    <t>2.2. Refundacja kosztów organizacji stażu</t>
  </si>
  <si>
    <t>podyplomowego lekarzy i lekarzy dentystów</t>
  </si>
  <si>
    <t>3. Przychody finansowe</t>
  </si>
  <si>
    <t>3.1. Odsetki od  środków zgromadzonych na rachunkach bankowych</t>
  </si>
  <si>
    <t>3.2. Odsetki od nieterminowych wpłat składek członkowskich</t>
  </si>
  <si>
    <t>4. Przychody z działalności gospodarczej</t>
  </si>
  <si>
    <t>4.1. Wpływy z wynajmu pomieszczeń</t>
  </si>
  <si>
    <t>4.2. Ogłoszenia w VOX Medici</t>
  </si>
  <si>
    <t>5. Inne przychody operacyjne (zwrot k.egzek., odszkodowanie polisa itp..)</t>
  </si>
  <si>
    <t>RAZEM</t>
  </si>
  <si>
    <t xml:space="preserve">Obowiązkowe odpisy </t>
  </si>
  <si>
    <t>Naczelna Izba Lekarska – składki członkowskie</t>
  </si>
  <si>
    <t>Przychód netto</t>
  </si>
  <si>
    <t>KOSZTY</t>
  </si>
  <si>
    <t>I. Koszty działalności Samorządu Lekarskiego</t>
  </si>
  <si>
    <t>1. Koszty działalności statutowej</t>
  </si>
  <si>
    <t>1.1.1. Okręgowy Sąd Lekarski</t>
  </si>
  <si>
    <t>1.1.2. Okręgowy Rzecznik Odpowiedzialności Zawodowej</t>
  </si>
  <si>
    <t>1.1.3. Komisja Rewizyjna</t>
  </si>
  <si>
    <t>1.2. Koszty komisji problemowych i kół</t>
  </si>
  <si>
    <t>1.2.1. Komisja Stomatologiczna</t>
  </si>
  <si>
    <t>1.2.2. Komisja Socjalna</t>
  </si>
  <si>
    <t>1.2.3 Komisja ds. Kształcenia Podyplomowego</t>
  </si>
  <si>
    <t>1.2.4 Komisja ds. Kultury, Sportu i Rekreacji</t>
  </si>
  <si>
    <t>1.2.5. Koło Seniora</t>
  </si>
  <si>
    <t>1.2.6. Komisja Młodego Lekarza</t>
  </si>
  <si>
    <t>1.2.7. Koło Historyczne</t>
  </si>
  <si>
    <t>1.3. Inne koszty działalności samorządowej</t>
  </si>
  <si>
    <t>1.3.1. Podróże służbowe związane z działalnością samorządową</t>
  </si>
  <si>
    <t>1.3.2. Koszty posiedzeń</t>
  </si>
  <si>
    <t>1.3.3. Koszty Komisji Wyborczej</t>
  </si>
  <si>
    <t>1.3.4. Koszty Zjazdu</t>
  </si>
  <si>
    <t>1.3.5. Ryczałty telefoniczne</t>
  </si>
  <si>
    <t>1.3.7. Komisja Bioetyczna</t>
  </si>
  <si>
    <t>1.3.8. Vox Medici</t>
  </si>
  <si>
    <t>1.3.9 Staże Podyplomowe</t>
  </si>
  <si>
    <t>II. Pozostałe koszty w układzie rodzajowym</t>
  </si>
  <si>
    <t>1.Zużycie materiałów i energii</t>
  </si>
  <si>
    <t>1.1. Zużycie materiałów</t>
  </si>
  <si>
    <t xml:space="preserve">         1.1.1. Materiały biurowe</t>
  </si>
  <si>
    <t xml:space="preserve">         1.1.2. Prenumerata, wydawnictwa</t>
  </si>
  <si>
    <t xml:space="preserve">         1.1.3. Inne materiały </t>
  </si>
  <si>
    <t xml:space="preserve">    1.2. Zużycie energii i gazu</t>
  </si>
  <si>
    <t>2. USŁUGI OBCE</t>
  </si>
  <si>
    <t xml:space="preserve">    2.1.  Usługi telekomunikacyjne</t>
  </si>
  <si>
    <t xml:space="preserve">    2.2.  Usługi bankowe i pocztowe </t>
  </si>
  <si>
    <t xml:space="preserve">    2.3.  Usługi  RODO/BHP</t>
  </si>
  <si>
    <t xml:space="preserve">    2.4.  Usługi konserwacyjne </t>
  </si>
  <si>
    <t>3. PODATKI I OPŁATY</t>
  </si>
  <si>
    <t xml:space="preserve">    3.1. Podatek od nieruchomości</t>
  </si>
  <si>
    <t xml:space="preserve">    3.2 Inne opłaty</t>
  </si>
  <si>
    <t xml:space="preserve">    3.2.1. Usługi komunalne</t>
  </si>
  <si>
    <t xml:space="preserve">    3.2.1. inne opłaty np.. sądowe</t>
  </si>
  <si>
    <t>4. WYNAGRODZENIA</t>
  </si>
  <si>
    <t xml:space="preserve">     4.1.  Koszty wynagrodzeń pracowników etatowych </t>
  </si>
  <si>
    <t xml:space="preserve">     4.2. Koszty wynagrodzeń bezosobowych</t>
  </si>
  <si>
    <t xml:space="preserve">     4.2.1. Zlecenia stałe i  inne</t>
  </si>
  <si>
    <t>5. NARZUTY NA WYNAGRODZENIA</t>
  </si>
  <si>
    <t>6. ŚWIADCZENIA NA RZECZ PRACOWNIKÓW + szkolenia</t>
  </si>
  <si>
    <t>Ogółem koszty</t>
  </si>
  <si>
    <t>wynik</t>
  </si>
  <si>
    <t>7. REZERWA NA ODPRAWY EMERYTALNE</t>
  </si>
  <si>
    <t>8. AMORTYZACJA</t>
  </si>
  <si>
    <t>9.Pozostałe koszty</t>
  </si>
  <si>
    <t xml:space="preserve">    9.1. Ubezpieczenia majątkowe</t>
  </si>
  <si>
    <t xml:space="preserve">    9.2. Rezerwa budżetowa</t>
  </si>
  <si>
    <t>4.3. Prowizje od firm ubezpieczeniowych</t>
  </si>
  <si>
    <t>1.3.6. Koszty okolicznościowe (w tym: odznaki)</t>
  </si>
  <si>
    <t xml:space="preserve">    1.3. Wyposażenie</t>
  </si>
  <si>
    <t>4.4. Pozostałe przychody z działalności gospodarczej</t>
  </si>
  <si>
    <t xml:space="preserve">    2.5.  Usługi prawne, doradcze</t>
  </si>
  <si>
    <t xml:space="preserve">    2.6.  Usługi księgowe</t>
  </si>
  <si>
    <t xml:space="preserve">    2.7.  Inne usługi ( w tym archiwizacja dokumentów)</t>
  </si>
  <si>
    <t xml:space="preserve">    2.8   Usługi informatyczne</t>
  </si>
  <si>
    <t>PROJEKT BUDŻETU OIL w SZCZECINIE NA 2022 ROK</t>
  </si>
  <si>
    <t>plan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</si>
</sst>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#,##0.00\ _z_ł;[Red]\-#,##0.00\ _z_ł"/>
    <numFmt numFmtId="168" formatCode="d/mm/yyyy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6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9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41" fillId="35" borderId="10" xfId="0" applyNumberFormat="1" applyFont="1" applyFill="1" applyBorder="1" applyAlignment="1">
      <alignment horizontal="right" vertical="center"/>
    </xf>
    <xf numFmtId="167" fontId="41" fillId="34" borderId="10" xfId="0" applyNumberFormat="1" applyFont="1" applyFill="1" applyBorder="1" applyAlignment="1">
      <alignment horizontal="right" vertical="center"/>
    </xf>
    <xf numFmtId="167" fontId="42" fillId="35" borderId="10" xfId="0" applyNumberFormat="1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="85" zoomScaleNormal="85" zoomScalePageLayoutView="0" workbookViewId="0" topLeftCell="A1">
      <selection activeCell="C1" sqref="C1:C16384"/>
    </sheetView>
  </sheetViews>
  <sheetFormatPr defaultColWidth="8.7109375" defaultRowHeight="12.75"/>
  <cols>
    <col min="1" max="1" width="72.7109375" style="0" customWidth="1"/>
    <col min="2" max="2" width="18.140625" style="0" customWidth="1"/>
    <col min="3" max="3" width="30.140625" style="14" customWidth="1"/>
  </cols>
  <sheetData>
    <row r="1" spans="1:2" ht="32.25" customHeight="1">
      <c r="A1" s="20" t="s">
        <v>84</v>
      </c>
      <c r="B1" s="20"/>
    </row>
    <row r="2" spans="1:2" ht="14.25" customHeight="1">
      <c r="A2" s="2" t="s">
        <v>0</v>
      </c>
      <c r="B2" s="1" t="s">
        <v>85</v>
      </c>
    </row>
    <row r="3" spans="1:2" ht="15">
      <c r="A3" s="3" t="s">
        <v>1</v>
      </c>
      <c r="B3" s="18">
        <f>SUM(B4:B9)</f>
        <v>4124000</v>
      </c>
    </row>
    <row r="4" spans="1:2" ht="15">
      <c r="A4" s="4" t="s">
        <v>2</v>
      </c>
      <c r="B4" s="17">
        <v>3800000</v>
      </c>
    </row>
    <row r="5" spans="1:2" ht="15">
      <c r="A5" s="4" t="s">
        <v>3</v>
      </c>
      <c r="B5" s="17">
        <v>35000</v>
      </c>
    </row>
    <row r="6" spans="1:2" ht="15">
      <c r="A6" s="4" t="s">
        <v>4</v>
      </c>
      <c r="B6" s="17">
        <v>7000</v>
      </c>
    </row>
    <row r="7" spans="1:2" ht="15">
      <c r="A7" s="4" t="s">
        <v>5</v>
      </c>
      <c r="B7" s="17">
        <v>120000</v>
      </c>
    </row>
    <row r="8" spans="1:2" ht="15">
      <c r="A8" s="4" t="s">
        <v>6</v>
      </c>
      <c r="B8" s="17">
        <v>150000</v>
      </c>
    </row>
    <row r="9" spans="1:3" ht="35.25" customHeight="1">
      <c r="A9" s="4" t="s">
        <v>7</v>
      </c>
      <c r="B9" s="17">
        <v>12000</v>
      </c>
      <c r="C9" s="15"/>
    </row>
    <row r="10" spans="1:2" ht="15">
      <c r="A10" s="5" t="s">
        <v>8</v>
      </c>
      <c r="B10" s="18">
        <f>SUM(B11:B13)</f>
        <v>327000</v>
      </c>
    </row>
    <row r="11" spans="1:2" ht="15">
      <c r="A11" s="4" t="s">
        <v>9</v>
      </c>
      <c r="B11" s="17">
        <v>220000</v>
      </c>
    </row>
    <row r="12" spans="1:2" ht="15">
      <c r="A12" s="4" t="s">
        <v>10</v>
      </c>
      <c r="B12" s="17"/>
    </row>
    <row r="13" spans="1:2" ht="15">
      <c r="A13" s="4" t="s">
        <v>11</v>
      </c>
      <c r="B13" s="17">
        <v>107000</v>
      </c>
    </row>
    <row r="14" spans="1:2" ht="15">
      <c r="A14" s="5" t="s">
        <v>12</v>
      </c>
      <c r="B14" s="16">
        <f>SUM(B15:B16)</f>
        <v>26000</v>
      </c>
    </row>
    <row r="15" spans="1:2" ht="15">
      <c r="A15" s="4" t="s">
        <v>13</v>
      </c>
      <c r="B15" s="17">
        <v>1000</v>
      </c>
    </row>
    <row r="16" spans="1:2" ht="15">
      <c r="A16" s="4" t="s">
        <v>14</v>
      </c>
      <c r="B16" s="17">
        <v>25000</v>
      </c>
    </row>
    <row r="17" spans="1:2" ht="15">
      <c r="A17" s="5" t="s">
        <v>15</v>
      </c>
      <c r="B17" s="18">
        <f>SUM(B18:B21)</f>
        <v>175600</v>
      </c>
    </row>
    <row r="18" spans="1:2" ht="15">
      <c r="A18" s="4" t="s">
        <v>16</v>
      </c>
      <c r="B18" s="17">
        <v>140000</v>
      </c>
    </row>
    <row r="19" spans="1:2" ht="15">
      <c r="A19" s="4" t="s">
        <v>17</v>
      </c>
      <c r="B19" s="17">
        <v>15000</v>
      </c>
    </row>
    <row r="20" spans="1:2" ht="15">
      <c r="A20" s="4" t="s">
        <v>76</v>
      </c>
      <c r="B20" s="17">
        <v>20000</v>
      </c>
    </row>
    <row r="21" spans="1:2" ht="15">
      <c r="A21" s="4" t="s">
        <v>79</v>
      </c>
      <c r="B21" s="17">
        <v>600</v>
      </c>
    </row>
    <row r="22" spans="1:2" ht="15">
      <c r="A22" s="5" t="s">
        <v>18</v>
      </c>
      <c r="B22" s="16">
        <v>5000</v>
      </c>
    </row>
    <row r="23" spans="1:2" ht="15">
      <c r="A23" s="6" t="s">
        <v>19</v>
      </c>
      <c r="B23" s="18">
        <f>B3+B10+B14+B17+B22</f>
        <v>4657600</v>
      </c>
    </row>
    <row r="24" spans="1:2" ht="15">
      <c r="A24" s="5" t="s">
        <v>20</v>
      </c>
      <c r="B24" s="16">
        <f>B25</f>
        <v>570000</v>
      </c>
    </row>
    <row r="25" spans="1:2" ht="15">
      <c r="A25" s="4" t="s">
        <v>21</v>
      </c>
      <c r="B25" s="17">
        <v>570000</v>
      </c>
    </row>
    <row r="26" spans="1:2" ht="15">
      <c r="A26" s="5" t="s">
        <v>22</v>
      </c>
      <c r="B26" s="18">
        <f>B23-B24</f>
        <v>4087600</v>
      </c>
    </row>
    <row r="27" spans="1:2" ht="15">
      <c r="A27" s="7" t="s">
        <v>23</v>
      </c>
      <c r="B27" s="17"/>
    </row>
    <row r="28" spans="1:2" ht="15">
      <c r="A28" s="5" t="s">
        <v>24</v>
      </c>
      <c r="B28" s="18">
        <f>B29+B33+B41</f>
        <v>1695000</v>
      </c>
    </row>
    <row r="29" spans="1:2" ht="15">
      <c r="A29" s="5" t="s">
        <v>25</v>
      </c>
      <c r="B29" s="16">
        <f>SUM(B30:B32)</f>
        <v>162000</v>
      </c>
    </row>
    <row r="30" spans="1:2" ht="15">
      <c r="A30" s="4" t="s">
        <v>26</v>
      </c>
      <c r="B30" s="17">
        <v>70000</v>
      </c>
    </row>
    <row r="31" spans="1:2" ht="15">
      <c r="A31" s="4" t="s">
        <v>27</v>
      </c>
      <c r="B31" s="17">
        <v>90000</v>
      </c>
    </row>
    <row r="32" spans="1:2" ht="15">
      <c r="A32" s="4" t="s">
        <v>28</v>
      </c>
      <c r="B32" s="17">
        <v>2000</v>
      </c>
    </row>
    <row r="33" spans="1:2" ht="15">
      <c r="A33" s="5" t="s">
        <v>29</v>
      </c>
      <c r="B33" s="18">
        <f>SUM(B34:B40)</f>
        <v>1167000</v>
      </c>
    </row>
    <row r="34" spans="1:2" ht="15">
      <c r="A34" s="4" t="s">
        <v>30</v>
      </c>
      <c r="B34" s="17">
        <v>230000</v>
      </c>
    </row>
    <row r="35" spans="1:2" ht="15">
      <c r="A35" s="4" t="s">
        <v>31</v>
      </c>
      <c r="B35" s="17">
        <v>300000</v>
      </c>
    </row>
    <row r="36" spans="1:2" ht="15">
      <c r="A36" s="4" t="s">
        <v>32</v>
      </c>
      <c r="B36" s="17">
        <v>310000</v>
      </c>
    </row>
    <row r="37" spans="1:2" ht="15">
      <c r="A37" s="4" t="s">
        <v>33</v>
      </c>
      <c r="B37" s="17">
        <v>250000</v>
      </c>
    </row>
    <row r="38" spans="1:2" ht="15">
      <c r="A38" s="4" t="s">
        <v>34</v>
      </c>
      <c r="B38" s="17">
        <v>60000</v>
      </c>
    </row>
    <row r="39" spans="1:2" ht="15">
      <c r="A39" s="4" t="s">
        <v>35</v>
      </c>
      <c r="B39" s="17">
        <v>15000</v>
      </c>
    </row>
    <row r="40" spans="1:2" ht="15">
      <c r="A40" s="4" t="s">
        <v>36</v>
      </c>
      <c r="B40" s="17">
        <v>2000</v>
      </c>
    </row>
    <row r="41" spans="1:2" ht="15">
      <c r="A41" s="5" t="s">
        <v>37</v>
      </c>
      <c r="B41" s="18">
        <f>SUM(B42:B50)</f>
        <v>366000</v>
      </c>
    </row>
    <row r="42" spans="1:2" ht="15">
      <c r="A42" s="4" t="s">
        <v>38</v>
      </c>
      <c r="B42" s="17">
        <v>20000</v>
      </c>
    </row>
    <row r="43" spans="1:2" ht="15">
      <c r="A43" s="4" t="s">
        <v>39</v>
      </c>
      <c r="B43" s="17">
        <v>26000</v>
      </c>
    </row>
    <row r="44" spans="1:2" ht="15">
      <c r="A44" s="4" t="s">
        <v>40</v>
      </c>
      <c r="B44" s="17">
        <v>20000</v>
      </c>
    </row>
    <row r="45" spans="1:2" ht="15">
      <c r="A45" s="4" t="s">
        <v>41</v>
      </c>
      <c r="B45" s="17">
        <v>60000</v>
      </c>
    </row>
    <row r="46" spans="1:2" ht="15">
      <c r="A46" s="4" t="s">
        <v>42</v>
      </c>
      <c r="B46" s="17">
        <v>0</v>
      </c>
    </row>
    <row r="47" spans="1:2" ht="15">
      <c r="A47" s="4" t="s">
        <v>77</v>
      </c>
      <c r="B47" s="17">
        <v>48000</v>
      </c>
    </row>
    <row r="48" spans="1:2" ht="15">
      <c r="A48" s="4" t="s">
        <v>43</v>
      </c>
      <c r="B48" s="17">
        <v>50000</v>
      </c>
    </row>
    <row r="49" spans="1:2" ht="15">
      <c r="A49" s="4" t="s">
        <v>44</v>
      </c>
      <c r="B49" s="17">
        <v>120000</v>
      </c>
    </row>
    <row r="50" spans="1:2" ht="15">
      <c r="A50" s="4" t="s">
        <v>45</v>
      </c>
      <c r="B50" s="17">
        <v>22000</v>
      </c>
    </row>
    <row r="51" spans="1:2" ht="15">
      <c r="A51" s="5" t="s">
        <v>46</v>
      </c>
      <c r="B51" s="18">
        <f>B53+B57+B58+B59+B68+B73+B77+B78+B80+B81+B79</f>
        <v>2391800</v>
      </c>
    </row>
    <row r="52" spans="1:2" ht="15">
      <c r="A52" s="5" t="s">
        <v>47</v>
      </c>
      <c r="B52" s="16">
        <f>B53+B57+B58</f>
        <v>200500</v>
      </c>
    </row>
    <row r="53" spans="1:2" ht="15">
      <c r="A53" s="8" t="s">
        <v>48</v>
      </c>
      <c r="B53" s="16">
        <f>SUM(B54:B56)</f>
        <v>49500</v>
      </c>
    </row>
    <row r="54" spans="1:2" ht="15">
      <c r="A54" s="4" t="s">
        <v>49</v>
      </c>
      <c r="B54" s="17">
        <v>30000</v>
      </c>
    </row>
    <row r="55" spans="1:2" ht="15">
      <c r="A55" s="4" t="s">
        <v>50</v>
      </c>
      <c r="B55" s="17">
        <v>4500</v>
      </c>
    </row>
    <row r="56" spans="1:2" ht="15">
      <c r="A56" s="4" t="s">
        <v>51</v>
      </c>
      <c r="B56" s="17">
        <v>15000</v>
      </c>
    </row>
    <row r="57" spans="1:2" ht="15">
      <c r="A57" s="5" t="s">
        <v>52</v>
      </c>
      <c r="B57" s="16">
        <v>121000</v>
      </c>
    </row>
    <row r="58" spans="1:2" ht="15">
      <c r="A58" s="5" t="s">
        <v>78</v>
      </c>
      <c r="B58" s="16">
        <v>30000</v>
      </c>
    </row>
    <row r="59" spans="1:2" ht="15">
      <c r="A59" s="5" t="s">
        <v>53</v>
      </c>
      <c r="B59" s="18">
        <f>SUM(B60:B67)</f>
        <v>555500</v>
      </c>
    </row>
    <row r="60" spans="1:2" ht="15">
      <c r="A60" s="4" t="s">
        <v>54</v>
      </c>
      <c r="B60" s="17">
        <v>22000</v>
      </c>
    </row>
    <row r="61" spans="1:2" ht="15">
      <c r="A61" s="4" t="s">
        <v>55</v>
      </c>
      <c r="B61" s="17">
        <v>52000</v>
      </c>
    </row>
    <row r="62" spans="1:2" ht="15">
      <c r="A62" s="4" t="s">
        <v>56</v>
      </c>
      <c r="B62" s="17">
        <v>22500</v>
      </c>
    </row>
    <row r="63" spans="1:2" ht="15">
      <c r="A63" s="4" t="s">
        <v>57</v>
      </c>
      <c r="B63" s="17">
        <v>30000</v>
      </c>
    </row>
    <row r="64" spans="1:2" ht="15">
      <c r="A64" s="13" t="s">
        <v>80</v>
      </c>
      <c r="B64" s="17">
        <v>180000</v>
      </c>
    </row>
    <row r="65" spans="1:2" ht="15">
      <c r="A65" s="13" t="s">
        <v>81</v>
      </c>
      <c r="B65" s="17">
        <v>120000</v>
      </c>
    </row>
    <row r="66" spans="1:2" ht="15">
      <c r="A66" s="4" t="s">
        <v>82</v>
      </c>
      <c r="B66" s="17">
        <v>20000</v>
      </c>
    </row>
    <row r="67" spans="1:2" ht="15">
      <c r="A67" s="9" t="s">
        <v>83</v>
      </c>
      <c r="B67" s="17">
        <v>109000</v>
      </c>
    </row>
    <row r="68" spans="1:2" ht="15">
      <c r="A68" s="5" t="s">
        <v>58</v>
      </c>
      <c r="B68" s="18">
        <f>B69+B70</f>
        <v>36500</v>
      </c>
    </row>
    <row r="69" spans="1:2" ht="15">
      <c r="A69" s="4" t="s">
        <v>59</v>
      </c>
      <c r="B69" s="17">
        <v>22000</v>
      </c>
    </row>
    <row r="70" spans="1:2" ht="15">
      <c r="A70" s="4" t="s">
        <v>60</v>
      </c>
      <c r="B70" s="17">
        <f>SUM(B71:B72)</f>
        <v>14500</v>
      </c>
    </row>
    <row r="71" spans="1:2" ht="15">
      <c r="A71" s="4" t="s">
        <v>61</v>
      </c>
      <c r="B71" s="17">
        <v>12000</v>
      </c>
    </row>
    <row r="72" spans="1:2" ht="15">
      <c r="A72" s="4" t="s">
        <v>62</v>
      </c>
      <c r="B72" s="17">
        <v>2500</v>
      </c>
    </row>
    <row r="73" spans="1:2" ht="15">
      <c r="A73" s="5" t="s">
        <v>63</v>
      </c>
      <c r="B73" s="18">
        <f>SUM(B74:B75)</f>
        <v>1089800</v>
      </c>
    </row>
    <row r="74" spans="1:2" ht="15">
      <c r="A74" s="4" t="s">
        <v>64</v>
      </c>
      <c r="B74" s="17">
        <v>965800</v>
      </c>
    </row>
    <row r="75" spans="1:2" ht="15">
      <c r="A75" s="4" t="s">
        <v>65</v>
      </c>
      <c r="B75" s="17">
        <f>B76</f>
        <v>124000</v>
      </c>
    </row>
    <row r="76" spans="1:2" ht="15">
      <c r="A76" s="10" t="s">
        <v>66</v>
      </c>
      <c r="B76" s="17">
        <v>124000</v>
      </c>
    </row>
    <row r="77" spans="1:2" ht="15">
      <c r="A77" s="5" t="s">
        <v>67</v>
      </c>
      <c r="B77" s="16">
        <v>219000</v>
      </c>
    </row>
    <row r="78" spans="1:2" ht="15">
      <c r="A78" s="5" t="s">
        <v>68</v>
      </c>
      <c r="B78" s="16">
        <v>30000</v>
      </c>
    </row>
    <row r="79" spans="1:2" ht="15">
      <c r="A79" s="5" t="s">
        <v>71</v>
      </c>
      <c r="B79" s="16">
        <v>17000</v>
      </c>
    </row>
    <row r="80" spans="1:2" ht="15">
      <c r="A80" s="5" t="s">
        <v>72</v>
      </c>
      <c r="B80" s="16">
        <v>160000</v>
      </c>
    </row>
    <row r="81" spans="1:2" ht="15">
      <c r="A81" s="5" t="s">
        <v>73</v>
      </c>
      <c r="B81" s="18">
        <f>B82+B83</f>
        <v>83500</v>
      </c>
    </row>
    <row r="82" spans="1:2" ht="15">
      <c r="A82" s="11" t="s">
        <v>74</v>
      </c>
      <c r="B82" s="17">
        <v>4500</v>
      </c>
    </row>
    <row r="83" spans="1:2" ht="15">
      <c r="A83" s="11" t="s">
        <v>75</v>
      </c>
      <c r="B83" s="17">
        <v>79000</v>
      </c>
    </row>
    <row r="84" spans="1:2" ht="15">
      <c r="A84" s="12"/>
      <c r="B84" s="19"/>
    </row>
    <row r="85" spans="1:2" ht="15">
      <c r="A85" s="6" t="s">
        <v>69</v>
      </c>
      <c r="B85" s="18">
        <f>B28+B51</f>
        <v>4086800</v>
      </c>
    </row>
    <row r="86" spans="1:2" ht="15">
      <c r="A86" s="6" t="s">
        <v>70</v>
      </c>
      <c r="B86" s="18">
        <f>B26-B85</f>
        <v>800</v>
      </c>
    </row>
  </sheetData>
  <sheetProtection/>
  <mergeCells count="1">
    <mergeCell ref="A1:B1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ANiskiewicz</dc:creator>
  <cp:keywords/>
  <dc:description/>
  <cp:lastModifiedBy>Anna Kołek</cp:lastModifiedBy>
  <cp:lastPrinted>2022-02-09T13:26:23Z</cp:lastPrinted>
  <dcterms:created xsi:type="dcterms:W3CDTF">2019-01-21T12:48:12Z</dcterms:created>
  <dcterms:modified xsi:type="dcterms:W3CDTF">2022-03-03T10:17:25Z</dcterms:modified>
  <cp:category/>
  <cp:version/>
  <cp:contentType/>
  <cp:contentStatus/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